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-24" yWindow="216" windowWidth="12828" windowHeight="8640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лист1!$20:$21,лист1!$23:$24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B9" i="1" l="1"/>
  <c r="H9" i="1"/>
  <c r="I9" i="1"/>
  <c r="D9" i="1"/>
  <c r="C9" i="1"/>
  <c r="H10" i="1" l="1"/>
  <c r="B10" i="1"/>
  <c r="B13" i="1" l="1"/>
  <c r="J22" i="1" l="1"/>
  <c r="C22" i="1" l="1"/>
  <c r="G19" i="1"/>
  <c r="D19" i="1"/>
  <c r="D22" i="1" l="1"/>
  <c r="I22" i="1" l="1"/>
  <c r="E22" i="1"/>
  <c r="H22" i="1" l="1"/>
  <c r="H18" i="1" l="1"/>
  <c r="B18" i="1" l="1"/>
  <c r="B11" i="1" l="1"/>
  <c r="B20" i="1"/>
  <c r="H12" i="1" l="1"/>
  <c r="H13" i="1"/>
  <c r="H14" i="1"/>
  <c r="H15" i="1"/>
  <c r="H20" i="1"/>
  <c r="H21" i="1"/>
  <c r="H23" i="1"/>
  <c r="B21" i="1"/>
  <c r="F19" i="1"/>
  <c r="E19" i="1"/>
  <c r="H17" i="1"/>
  <c r="B17" i="1"/>
  <c r="H16" i="1"/>
  <c r="B16" i="1"/>
  <c r="B15" i="1"/>
  <c r="B14" i="1"/>
  <c r="H11" i="1"/>
  <c r="B22" i="1" l="1"/>
  <c r="B12" i="1"/>
  <c r="I25" i="1"/>
  <c r="J19" i="1"/>
  <c r="K25" i="1"/>
  <c r="L19" i="1"/>
  <c r="L25" i="1" s="1"/>
  <c r="M25" i="1"/>
  <c r="F25" i="1"/>
  <c r="G25" i="1"/>
  <c r="B23" i="1"/>
  <c r="B19" i="1" l="1"/>
  <c r="B25" i="1" s="1"/>
  <c r="J25" i="1"/>
  <c r="E25" i="1"/>
  <c r="D25" i="1"/>
  <c r="B24" i="1"/>
  <c r="H19" i="1"/>
  <c r="H25" i="1" s="1"/>
  <c r="H24" i="1"/>
  <c r="C25" i="1" l="1"/>
</calcChain>
</file>

<file path=xl/sharedStrings.xml><?xml version="1.0" encoding="utf-8"?>
<sst xmlns="http://schemas.openxmlformats.org/spreadsheetml/2006/main" count="33" uniqueCount="28">
  <si>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</si>
  <si>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</si>
  <si>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</si>
  <si>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</si>
  <si>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</si>
  <si>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</si>
  <si>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</si>
  <si>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</si>
  <si>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</si>
  <si>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</si>
  <si>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Удмуртия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</si>
  <si>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</si>
  <si>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</si>
  <si>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</si>
  <si>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</si>
  <si>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</si>
  <si>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</si>
  <si>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</si>
  <si>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</si>
  <si>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</si>
  <si>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</si>
  <si>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</si>
  <si>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Полезный отпуск электроэнергии и мощности по тарифным группам в разрезе территориальных сетевых организаций за период январь 2018г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</si>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</sst>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i/>
      <sz val="12"/>
      <color theme="3" tint="0.39997558519241921"/>
      <name val="Times New Roman"/>
      <family val="1"/>
      <charset val="204"/>
    </font>
    <font>
      <b/>
      <sz val="10"/>
      <color theme="3" tint="0.39997558519241921"/>
      <name val="Arial"/>
      <family val="2"/>
      <charset val="204"/>
    </font>
    <font>
      <i/>
      <sz val="12"/>
      <color theme="3" tint="0.3999755851924192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9" fillId="0" borderId="0" xfId="0" applyFont="1"/>
    <xf numFmtId="165" fontId="8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165" fontId="2" fillId="0" borderId="0" xfId="0" applyNumberFormat="1" applyFont="1"/>
    <xf numFmtId="167" fontId="8" fillId="0" borderId="1" xfId="1" applyNumberFormat="1" applyFont="1" applyBorder="1" applyAlignment="1">
      <alignment vertical="center"/>
    </xf>
    <xf numFmtId="0" fontId="2" fillId="0" borderId="0" xfId="0" applyFont="1" applyBorder="1"/>
    <xf numFmtId="0" fontId="9" fillId="0" borderId="0" xfId="0" applyFont="1" applyBorder="1"/>
    <xf numFmtId="0" fontId="10" fillId="0" borderId="0" xfId="2" applyFont="1" applyBorder="1" applyAlignment="1" applyProtection="1">
      <alignment horizontal="center" vertical="center"/>
    </xf>
    <xf numFmtId="3" fontId="13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1" fillId="0" borderId="0" xfId="2" applyFont="1" applyBorder="1" applyAlignment="1" applyProtection="1">
      <alignment vertical="center"/>
    </xf>
    <xf numFmtId="0" fontId="12" fillId="0" borderId="0" xfId="2" applyFont="1" applyBorder="1" applyProtection="1"/>
    <xf numFmtId="3" fontId="9" fillId="2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0" fontId="10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3" fontId="13" fillId="0" borderId="0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3" fontId="13" fillId="2" borderId="0" xfId="0" applyNumberFormat="1" applyFont="1" applyFill="1" applyBorder="1" applyAlignment="1">
      <alignment horizontal="center" vertical="center" wrapText="1"/>
    </xf>
    <xf numFmtId="0" fontId="17" fillId="0" borderId="0" xfId="2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horizontal="center" vertical="center"/>
    </xf>
    <xf numFmtId="49" fontId="10" fillId="0" borderId="0" xfId="2" applyNumberFormat="1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vertical="center"/>
    </xf>
    <xf numFmtId="0" fontId="17" fillId="2" borderId="0" xfId="2" applyFont="1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center" vertical="center"/>
    </xf>
    <xf numFmtId="0" fontId="1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horizontal="center" vertical="center"/>
    </xf>
    <xf numFmtId="3" fontId="16" fillId="2" borderId="0" xfId="0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 applyProtection="1">
      <alignment horizontal="left" vertical="center"/>
    </xf>
    <xf numFmtId="0" fontId="20" fillId="0" borderId="0" xfId="2" applyFont="1" applyBorder="1" applyAlignment="1" applyProtection="1">
      <alignment vertical="center"/>
    </xf>
    <xf numFmtId="49" fontId="20" fillId="0" borderId="0" xfId="2" applyNumberFormat="1" applyFont="1" applyBorder="1" applyAlignment="1" applyProtection="1">
      <alignment horizontal="center" vertical="center"/>
    </xf>
    <xf numFmtId="0" fontId="14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165" fontId="8" fillId="0" borderId="1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12" fillId="0" borderId="0" xfId="2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Protection="1"/>
    <xf numFmtId="0" fontId="15" fillId="0" borderId="0" xfId="2" applyFont="1" applyFill="1" applyBorder="1" applyProtection="1"/>
    <xf numFmtId="3" fontId="13" fillId="0" borderId="0" xfId="0" applyNumberFormat="1" applyFont="1" applyFill="1" applyBorder="1" applyAlignment="1">
      <alignment horizontal="center" vertical="center" wrapText="1"/>
    </xf>
    <xf numFmtId="3" fontId="16" fillId="0" borderId="0" xfId="2" applyNumberFormat="1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Border="1" applyProtection="1"/>
    <xf numFmtId="3" fontId="16" fillId="0" borderId="0" xfId="0" applyNumberFormat="1" applyFont="1" applyFill="1" applyBorder="1" applyAlignment="1">
      <alignment horizontal="center" vertical="center" wrapText="1"/>
    </xf>
    <xf numFmtId="165" fontId="21" fillId="0" borderId="1" xfId="1" applyNumberFormat="1" applyFont="1" applyFill="1" applyBorder="1" applyAlignment="1">
      <alignment vertical="center"/>
    </xf>
    <xf numFmtId="165" fontId="23" fillId="0" borderId="1" xfId="1" applyNumberFormat="1" applyFont="1" applyFill="1" applyBorder="1" applyAlignment="1">
      <alignment vertical="center"/>
    </xf>
    <xf numFmtId="165" fontId="24" fillId="0" borderId="1" xfId="0" applyNumberFormat="1" applyFont="1" applyFill="1" applyBorder="1" applyAlignment="1" applyProtection="1">
      <protection locked="0"/>
    </xf>
    <xf numFmtId="165" fontId="23" fillId="0" borderId="1" xfId="1" applyNumberFormat="1" applyFont="1" applyFill="1" applyBorder="1" applyAlignment="1">
      <alignment horizontal="center" vertical="center"/>
    </xf>
    <xf numFmtId="166" fontId="25" fillId="0" borderId="1" xfId="1" applyNumberFormat="1" applyFont="1" applyBorder="1" applyAlignment="1">
      <alignment vertical="center"/>
    </xf>
    <xf numFmtId="166" fontId="25" fillId="0" borderId="1" xfId="1" applyNumberFormat="1" applyFont="1" applyFill="1" applyBorder="1" applyAlignment="1">
      <alignment vertical="center"/>
    </xf>
    <xf numFmtId="166" fontId="25" fillId="2" borderId="1" xfId="1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 applyProtection="1">
      <alignment vertical="center"/>
    </xf>
    <xf numFmtId="165" fontId="26" fillId="0" borderId="1" xfId="1" applyNumberFormat="1" applyFont="1" applyFill="1" applyBorder="1" applyAlignment="1">
      <alignment vertical="center"/>
    </xf>
    <xf numFmtId="165" fontId="27" fillId="0" borderId="0" xfId="0" applyNumberFormat="1" applyFont="1" applyFill="1"/>
    <xf numFmtId="168" fontId="2" fillId="0" borderId="0" xfId="0" applyNumberFormat="1" applyFont="1"/>
    <xf numFmtId="3" fontId="13" fillId="0" borderId="0" xfId="0" applyNumberFormat="1" applyFont="1" applyFill="1" applyBorder="1" applyAlignment="1" applyProtection="1">
      <alignment horizontal="center" vertical="center"/>
      <protection locked="0"/>
    </xf>
    <xf numFmtId="3" fontId="22" fillId="0" borderId="0" xfId="0" applyNumberFormat="1" applyFont="1" applyBorder="1"/>
    <xf numFmtId="0" fontId="23" fillId="0" borderId="1" xfId="0" applyFont="1" applyBorder="1" applyAlignment="1">
      <alignment horizontal="right" vertical="center"/>
    </xf>
    <xf numFmtId="165" fontId="23" fillId="2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23" fillId="0" borderId="1" xfId="0" applyNumberFormat="1" applyFont="1" applyBorder="1" applyAlignment="1">
      <alignment horizontal="right" vertical="center"/>
    </xf>
    <xf numFmtId="165" fontId="23" fillId="0" borderId="1" xfId="1" applyNumberFormat="1" applyFont="1" applyBorder="1" applyAlignment="1">
      <alignment vertical="center"/>
    </xf>
    <xf numFmtId="165" fontId="25" fillId="0" borderId="3" xfId="0" applyNumberFormat="1" applyFont="1" applyBorder="1" applyAlignment="1">
      <alignment horizontal="right" vertical="center" wrapText="1"/>
    </xf>
  </cellXfs>
  <cellStyles count="3">
    <cellStyle name="Обычный" xfId="0" builtinId="0"/>
    <cellStyle name="Обычный 5 4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zoomScale="70" zoomScaleNormal="70" workbookViewId="0">
      <selection activeCell="H29" sqref="H29"/>
    </sheetView>
  </sheetViews>
  <sheetFormatPr defaultRowHeight="14.4" outlineLevelRow="1" x14ac:dyDescent="0.3"/>
  <cols>
    <col min="1" max="1" width="46" customWidth="1"/>
    <col min="2" max="2" width="21.21875" customWidth="1"/>
    <col min="3" max="3" width="14.33203125" customWidth="1"/>
    <col min="4" max="4" width="15.5546875" customWidth="1"/>
    <col min="5" max="6" width="14.33203125" customWidth="1"/>
    <col min="7" max="7" width="15.33203125" bestFit="1" customWidth="1"/>
    <col min="8" max="13" width="14.332031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82" t="s">
        <v>22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87" t="s">
        <v>6</v>
      </c>
      <c r="B5" s="87"/>
      <c r="C5" s="87"/>
      <c r="D5" s="87"/>
      <c r="E5" s="87"/>
      <c r="F5" s="87"/>
      <c r="G5" s="87"/>
      <c r="H5" s="87"/>
      <c r="I5" s="88"/>
      <c r="J5" s="88"/>
      <c r="K5" s="88"/>
      <c r="L5" s="88"/>
      <c r="M5" s="88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89" t="s">
        <v>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85" t="s">
        <v>5</v>
      </c>
      <c r="B7" s="83" t="s">
        <v>18</v>
      </c>
      <c r="C7" s="80"/>
      <c r="D7" s="80"/>
      <c r="E7" s="80"/>
      <c r="F7" s="80"/>
      <c r="G7" s="81"/>
      <c r="H7" s="83" t="s">
        <v>19</v>
      </c>
      <c r="I7" s="80"/>
      <c r="J7" s="80"/>
      <c r="K7" s="80"/>
      <c r="L7" s="80"/>
      <c r="M7" s="8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86"/>
      <c r="B8" s="84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84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93" t="s">
        <v>25</v>
      </c>
      <c r="B9" s="96">
        <f>C9+D9</f>
        <v>11391.066999999999</v>
      </c>
      <c r="C9" s="94">
        <f>C10+C11</f>
        <v>9420.8040000000001</v>
      </c>
      <c r="D9" s="94">
        <f>D10+D11</f>
        <v>1970.2629999999999</v>
      </c>
      <c r="E9" s="9"/>
      <c r="F9" s="9"/>
      <c r="G9" s="9"/>
      <c r="H9" s="96">
        <f>I9</f>
        <v>16.236000000000001</v>
      </c>
      <c r="I9" s="94">
        <f>I10+I11</f>
        <v>16.236000000000001</v>
      </c>
      <c r="J9" s="9"/>
      <c r="K9" s="9"/>
      <c r="L9" s="9"/>
      <c r="M9" s="9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2" hidden="1" x14ac:dyDescent="0.3">
      <c r="A10" s="91" t="s">
        <v>26</v>
      </c>
      <c r="B10" s="69">
        <f t="shared" ref="B10:B24" si="0">SUM(C10:G10)</f>
        <v>2814.8829999999998</v>
      </c>
      <c r="C10" s="78">
        <v>1154.3920000000001</v>
      </c>
      <c r="D10" s="78">
        <v>1660.491</v>
      </c>
      <c r="E10" s="9"/>
      <c r="F10" s="9"/>
      <c r="G10" s="9"/>
      <c r="H10" s="65">
        <f t="shared" ref="H10:H24" si="1">SUM(I10:M10)</f>
        <v>2.8559999999999999</v>
      </c>
      <c r="I10" s="78">
        <v>2.8559999999999999</v>
      </c>
      <c r="J10" s="9"/>
      <c r="K10" s="9"/>
      <c r="L10" s="9"/>
      <c r="M10" s="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6.2" hidden="1" x14ac:dyDescent="0.3">
      <c r="A11" s="92" t="s">
        <v>27</v>
      </c>
      <c r="B11" s="69">
        <f t="shared" si="0"/>
        <v>8626.7270000000008</v>
      </c>
      <c r="C11" s="66">
        <v>8266.4120000000003</v>
      </c>
      <c r="D11" s="66">
        <v>309.77199999999999</v>
      </c>
      <c r="E11" s="73"/>
      <c r="F11" s="66">
        <v>50.542999999999999</v>
      </c>
      <c r="G11" s="55"/>
      <c r="H11" s="65">
        <f t="shared" si="1"/>
        <v>13.38</v>
      </c>
      <c r="I11" s="66">
        <v>13.38</v>
      </c>
      <c r="J11" s="55"/>
      <c r="K11" s="18"/>
      <c r="L11" s="18"/>
      <c r="M11" s="1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.2" x14ac:dyDescent="0.3">
      <c r="A12" s="6" t="s">
        <v>12</v>
      </c>
      <c r="B12" s="69">
        <f t="shared" si="0"/>
        <v>1468.7559999999999</v>
      </c>
      <c r="C12" s="55"/>
      <c r="D12" s="68">
        <v>612.55999999999995</v>
      </c>
      <c r="E12" s="66">
        <v>856.19600000000003</v>
      </c>
      <c r="F12" s="55"/>
      <c r="G12" s="55"/>
      <c r="H12" s="55">
        <f t="shared" si="1"/>
        <v>0</v>
      </c>
      <c r="I12" s="55"/>
      <c r="J12" s="55"/>
      <c r="K12" s="18"/>
      <c r="L12" s="18"/>
      <c r="M12" s="1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16.2" x14ac:dyDescent="0.3">
      <c r="A13" s="11" t="s">
        <v>13</v>
      </c>
      <c r="B13" s="71">
        <f t="shared" si="0"/>
        <v>26.269000000000002</v>
      </c>
      <c r="C13" s="55"/>
      <c r="D13" s="73"/>
      <c r="E13" s="74"/>
      <c r="F13" s="66">
        <v>26.263000000000002</v>
      </c>
      <c r="G13" s="68">
        <v>6.0000000000000001E-3</v>
      </c>
      <c r="H13" s="55">
        <f t="shared" si="1"/>
        <v>0</v>
      </c>
      <c r="I13" s="55"/>
      <c r="J13" s="55"/>
      <c r="K13" s="20"/>
      <c r="L13" s="20"/>
      <c r="M13" s="20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6.2" x14ac:dyDescent="0.3">
      <c r="A14" s="14" t="s">
        <v>14</v>
      </c>
      <c r="B14" s="71">
        <f t="shared" si="0"/>
        <v>1082.1179999999999</v>
      </c>
      <c r="C14" s="55"/>
      <c r="D14" s="66">
        <v>1082.1179999999999</v>
      </c>
      <c r="E14" s="55"/>
      <c r="F14" s="55"/>
      <c r="G14" s="55"/>
      <c r="H14" s="55">
        <f t="shared" si="1"/>
        <v>0</v>
      </c>
      <c r="I14" s="55"/>
      <c r="J14" s="55"/>
      <c r="K14" s="20"/>
      <c r="L14" s="20"/>
      <c r="M14" s="20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6.2" x14ac:dyDescent="0.3">
      <c r="A15" s="7" t="s">
        <v>15</v>
      </c>
      <c r="B15" s="69">
        <f t="shared" si="0"/>
        <v>68084.466</v>
      </c>
      <c r="C15" s="55"/>
      <c r="D15" s="66">
        <v>68084.466</v>
      </c>
      <c r="E15" s="55"/>
      <c r="F15" s="55"/>
      <c r="G15" s="55"/>
      <c r="H15" s="65">
        <f t="shared" si="1"/>
        <v>93.7</v>
      </c>
      <c r="I15" s="55"/>
      <c r="J15" s="67">
        <v>93.7</v>
      </c>
      <c r="K15" s="18"/>
      <c r="L15" s="18"/>
      <c r="M15" s="1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6.2" x14ac:dyDescent="0.3">
      <c r="A16" s="7" t="s">
        <v>16</v>
      </c>
      <c r="B16" s="69">
        <f t="shared" si="0"/>
        <v>25621.004000000001</v>
      </c>
      <c r="C16" s="55"/>
      <c r="D16" s="66">
        <v>25621.004000000001</v>
      </c>
      <c r="E16" s="55"/>
      <c r="F16" s="55"/>
      <c r="G16" s="55"/>
      <c r="H16" s="65">
        <f t="shared" si="1"/>
        <v>41</v>
      </c>
      <c r="I16" s="55"/>
      <c r="J16" s="66">
        <v>41</v>
      </c>
      <c r="K16" s="18"/>
      <c r="L16" s="18"/>
      <c r="M16" s="1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6.2" x14ac:dyDescent="0.3">
      <c r="A17" s="7" t="s">
        <v>17</v>
      </c>
      <c r="B17" s="69">
        <f t="shared" si="0"/>
        <v>25623.967000000001</v>
      </c>
      <c r="C17" s="55"/>
      <c r="D17" s="66">
        <v>25623.967000000001</v>
      </c>
      <c r="E17" s="55"/>
      <c r="F17" s="55"/>
      <c r="G17" s="55"/>
      <c r="H17" s="65">
        <f t="shared" si="1"/>
        <v>37.5</v>
      </c>
      <c r="I17" s="55"/>
      <c r="J17" s="66">
        <v>37.5</v>
      </c>
      <c r="K17" s="18"/>
      <c r="L17" s="18"/>
      <c r="M17" s="1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6.2" x14ac:dyDescent="0.3">
      <c r="A18" s="7" t="s">
        <v>20</v>
      </c>
      <c r="B18" s="69">
        <f t="shared" si="0"/>
        <v>173.267</v>
      </c>
      <c r="C18" s="55"/>
      <c r="D18" s="55"/>
      <c r="E18" s="55"/>
      <c r="F18" s="66">
        <v>147.489</v>
      </c>
      <c r="G18" s="66">
        <v>25.777999999999999</v>
      </c>
      <c r="H18" s="55">
        <f t="shared" si="1"/>
        <v>0</v>
      </c>
      <c r="I18" s="55"/>
      <c r="J18" s="55"/>
      <c r="K18" s="18"/>
      <c r="L18" s="18"/>
      <c r="M18" s="1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0" customHeight="1" x14ac:dyDescent="0.3">
      <c r="A19" s="6" t="s">
        <v>21</v>
      </c>
      <c r="B19" s="70">
        <f t="shared" si="0"/>
        <v>73779.866999999998</v>
      </c>
      <c r="C19" s="66"/>
      <c r="D19" s="66">
        <f>SUM(D20:D21)</f>
        <v>54526.553</v>
      </c>
      <c r="E19" s="66">
        <f t="shared" ref="C19:F19" si="2">SUM(E20:E21)</f>
        <v>13917.165000000001</v>
      </c>
      <c r="F19" s="66">
        <f t="shared" si="2"/>
        <v>5234.6930000000002</v>
      </c>
      <c r="G19" s="66">
        <f>SUM(G20:G21)</f>
        <v>101.456</v>
      </c>
      <c r="H19" s="66">
        <f t="shared" si="1"/>
        <v>2.9000000000000001E-2</v>
      </c>
      <c r="I19" s="55"/>
      <c r="J19" s="66">
        <f t="shared" ref="I19:M19" si="3">SUM(J20:J21)</f>
        <v>5.0000000000000001E-3</v>
      </c>
      <c r="K19" s="18"/>
      <c r="L19" s="95">
        <f t="shared" si="3"/>
        <v>2.4E-2</v>
      </c>
      <c r="M19" s="1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13" customFormat="1" ht="16.2" hidden="1" outlineLevel="1" x14ac:dyDescent="0.3">
      <c r="A20" s="15" t="s">
        <v>11</v>
      </c>
      <c r="B20" s="71">
        <f t="shared" si="0"/>
        <v>44656.874000000003</v>
      </c>
      <c r="C20" s="66"/>
      <c r="D20" s="66">
        <v>26600.100999999999</v>
      </c>
      <c r="E20" s="66">
        <v>13917.165000000001</v>
      </c>
      <c r="F20" s="66">
        <v>4139.6080000000002</v>
      </c>
      <c r="G20" s="66"/>
      <c r="H20" s="55">
        <f t="shared" si="1"/>
        <v>2.9000000000000001E-2</v>
      </c>
      <c r="I20" s="55"/>
      <c r="J20" s="66">
        <v>5.0000000000000001E-3</v>
      </c>
      <c r="K20" s="79"/>
      <c r="L20" s="79">
        <v>2.4E-2</v>
      </c>
      <c r="M20" s="20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6.2" hidden="1" outlineLevel="1" x14ac:dyDescent="0.3">
      <c r="A21" s="10" t="s">
        <v>10</v>
      </c>
      <c r="B21" s="69">
        <f t="shared" si="0"/>
        <v>29122.992999999999</v>
      </c>
      <c r="C21" s="66"/>
      <c r="D21" s="66">
        <v>27926.452000000001</v>
      </c>
      <c r="E21" s="66"/>
      <c r="F21" s="66">
        <v>1095.085</v>
      </c>
      <c r="G21" s="66">
        <v>101.456</v>
      </c>
      <c r="H21" s="55">
        <f t="shared" si="1"/>
        <v>0</v>
      </c>
      <c r="I21" s="55"/>
      <c r="J21" s="55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0" customHeight="1" collapsed="1" x14ac:dyDescent="0.3">
      <c r="A22" s="8" t="s">
        <v>9</v>
      </c>
      <c r="B22" s="70">
        <f t="shared" si="0"/>
        <v>36859.674999999996</v>
      </c>
      <c r="C22" s="66">
        <f>SUM(C23:C24)</f>
        <v>1776.5029999999999</v>
      </c>
      <c r="D22" s="66">
        <f>SUM(D23:D24)</f>
        <v>34546.805</v>
      </c>
      <c r="E22" s="66">
        <f>SUM(E23:E24)</f>
        <v>536.36699999999996</v>
      </c>
      <c r="F22" s="66"/>
      <c r="G22" s="66"/>
      <c r="H22" s="65">
        <f t="shared" si="1"/>
        <v>42.673999999999999</v>
      </c>
      <c r="I22" s="66">
        <f>SUM(I23:I24)</f>
        <v>2.6739999999999999</v>
      </c>
      <c r="J22" s="66">
        <f>SUM(J23:J24)</f>
        <v>40</v>
      </c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0.399999999999999" hidden="1" customHeight="1" outlineLevel="1" collapsed="1" x14ac:dyDescent="0.3">
      <c r="A23" s="10" t="s">
        <v>23</v>
      </c>
      <c r="B23" s="69">
        <f t="shared" si="0"/>
        <v>6172.5940000000001</v>
      </c>
      <c r="C23" s="55"/>
      <c r="D23" s="66">
        <v>6172.5940000000001</v>
      </c>
      <c r="E23" s="55"/>
      <c r="F23" s="55"/>
      <c r="G23" s="55"/>
      <c r="H23" s="55">
        <f t="shared" si="1"/>
        <v>0</v>
      </c>
      <c r="I23" s="55"/>
      <c r="J23" s="55"/>
      <c r="K23" s="18"/>
      <c r="L23" s="18"/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0.399999999999999" hidden="1" customHeight="1" outlineLevel="1" x14ac:dyDescent="0.3">
      <c r="A24" s="10" t="s">
        <v>24</v>
      </c>
      <c r="B24" s="70">
        <f t="shared" si="0"/>
        <v>30687.080999999998</v>
      </c>
      <c r="C24" s="66">
        <v>1776.5029999999999</v>
      </c>
      <c r="D24" s="66">
        <v>28374.210999999999</v>
      </c>
      <c r="E24" s="66">
        <v>536.36699999999996</v>
      </c>
      <c r="F24" s="55"/>
      <c r="G24" s="55"/>
      <c r="H24" s="65">
        <f t="shared" si="1"/>
        <v>42.673999999999999</v>
      </c>
      <c r="I24" s="66">
        <v>2.6739999999999999</v>
      </c>
      <c r="J24" s="66">
        <v>40</v>
      </c>
      <c r="K24" s="18">
        <v>0</v>
      </c>
      <c r="L24" s="18"/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2.95" customHeight="1" collapsed="1" x14ac:dyDescent="0.3">
      <c r="A25" s="16" t="s">
        <v>4</v>
      </c>
      <c r="B25" s="22">
        <f>B10+B11+B12+B13+B14+B15+B16+B17+B18+B19+B22</f>
        <v>244160.99899999998</v>
      </c>
      <c r="C25" s="18">
        <f t="shared" ref="C25:M25" si="4">SUM(C11:C22)</f>
        <v>10042.915000000001</v>
      </c>
      <c r="D25" s="18">
        <f t="shared" si="4"/>
        <v>264933.79800000001</v>
      </c>
      <c r="E25" s="18">
        <f t="shared" si="4"/>
        <v>29226.893</v>
      </c>
      <c r="F25" s="18">
        <f t="shared" si="4"/>
        <v>10693.681</v>
      </c>
      <c r="G25" s="18">
        <f t="shared" si="4"/>
        <v>228.69600000000003</v>
      </c>
      <c r="H25" s="18">
        <f>SUM(H10:H22)</f>
        <v>231.16800000000001</v>
      </c>
      <c r="I25" s="18">
        <f t="shared" si="4"/>
        <v>16.054000000000002</v>
      </c>
      <c r="J25" s="18">
        <f t="shared" si="4"/>
        <v>212.20999999999998</v>
      </c>
      <c r="K25" s="18">
        <f t="shared" si="4"/>
        <v>0</v>
      </c>
      <c r="L25" s="18">
        <f t="shared" si="4"/>
        <v>4.8000000000000001E-2</v>
      </c>
      <c r="M25" s="18">
        <f t="shared" si="4"/>
        <v>0</v>
      </c>
      <c r="N25" s="17"/>
      <c r="O25" s="17"/>
      <c r="P25" s="1"/>
      <c r="Q25" s="1"/>
      <c r="R25" s="1"/>
      <c r="S25" s="1"/>
      <c r="T25" s="1"/>
      <c r="U25" s="1"/>
      <c r="V25" s="1"/>
      <c r="W25" s="1"/>
      <c r="X25" s="1"/>
    </row>
    <row r="26" spans="1:24" ht="15.6" x14ac:dyDescent="0.3">
      <c r="A26" s="23"/>
      <c r="B26" s="77"/>
      <c r="C26" s="56"/>
      <c r="D26" s="56"/>
      <c r="E26" s="56"/>
      <c r="F26" s="24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6" x14ac:dyDescent="0.3">
      <c r="A27" s="25"/>
      <c r="B27" s="25"/>
      <c r="C27" s="38"/>
      <c r="D27" s="57"/>
      <c r="E27" s="35"/>
      <c r="F27" s="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6" x14ac:dyDescent="0.3">
      <c r="A28" s="25"/>
      <c r="B28" s="25"/>
      <c r="C28" s="38"/>
      <c r="D28" s="57"/>
      <c r="E28" s="35"/>
      <c r="F28" s="27"/>
      <c r="G28" s="1"/>
      <c r="H28" s="2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6" x14ac:dyDescent="0.3">
      <c r="A29" s="25"/>
      <c r="B29" s="25"/>
      <c r="C29" s="38"/>
      <c r="D29" s="57"/>
      <c r="E29" s="58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6" x14ac:dyDescent="0.3">
      <c r="A30" s="31"/>
      <c r="B30" s="25"/>
      <c r="C30" s="72"/>
      <c r="D30" s="59"/>
      <c r="E30" s="35"/>
      <c r="F30" s="27"/>
      <c r="G30" s="75"/>
      <c r="H30" s="7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6" x14ac:dyDescent="0.3">
      <c r="A31" s="33"/>
      <c r="B31" s="33"/>
      <c r="C31" s="34"/>
      <c r="D31" s="57"/>
      <c r="E31" s="35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6" x14ac:dyDescent="0.3">
      <c r="A32" s="33"/>
      <c r="B32" s="33"/>
      <c r="C32" s="34"/>
      <c r="D32" s="57"/>
      <c r="E32" s="76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6" x14ac:dyDescent="0.3">
      <c r="A33" s="33"/>
      <c r="B33" s="33"/>
      <c r="C33" s="36"/>
      <c r="D33" s="60"/>
      <c r="E33" s="35"/>
      <c r="F33" s="2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6" x14ac:dyDescent="0.3">
      <c r="A34" s="33"/>
      <c r="B34" s="33"/>
      <c r="C34" s="34"/>
      <c r="D34" s="57"/>
      <c r="E34" s="35"/>
      <c r="F34" s="2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6" x14ac:dyDescent="0.3">
      <c r="A35" s="37"/>
      <c r="B35" s="33"/>
      <c r="C35" s="38"/>
      <c r="D35" s="57"/>
      <c r="E35" s="35"/>
      <c r="F35" s="2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6" x14ac:dyDescent="0.3">
      <c r="A36" s="31"/>
      <c r="B36" s="25"/>
      <c r="C36" s="38"/>
      <c r="D36" s="57"/>
      <c r="E36" s="61"/>
      <c r="F36" s="27"/>
    </row>
    <row r="37" spans="1:24" ht="15.6" x14ac:dyDescent="0.3">
      <c r="A37" s="40"/>
      <c r="B37" s="41"/>
      <c r="C37" s="36"/>
      <c r="D37" s="60"/>
      <c r="E37" s="62"/>
      <c r="F37" s="27"/>
    </row>
    <row r="38" spans="1:24" ht="15.6" x14ac:dyDescent="0.3">
      <c r="A38" s="31"/>
      <c r="B38" s="42"/>
      <c r="C38" s="34"/>
      <c r="D38" s="63"/>
      <c r="E38" s="61"/>
      <c r="F38" s="27"/>
    </row>
    <row r="39" spans="1:24" ht="15.6" x14ac:dyDescent="0.3">
      <c r="A39" s="44"/>
      <c r="B39" s="45"/>
      <c r="C39" s="34"/>
      <c r="D39" s="60"/>
      <c r="E39" s="58"/>
      <c r="F39" s="27"/>
    </row>
    <row r="40" spans="1:24" ht="15.6" x14ac:dyDescent="0.3">
      <c r="A40" s="46"/>
      <c r="B40" s="47"/>
      <c r="C40" s="34"/>
      <c r="D40" s="57"/>
      <c r="E40" s="64"/>
      <c r="F40" s="27"/>
    </row>
    <row r="41" spans="1:24" ht="15.6" x14ac:dyDescent="0.3">
      <c r="A41" s="46"/>
      <c r="B41" s="47"/>
      <c r="C41" s="43"/>
      <c r="D41" s="32"/>
      <c r="E41" s="48"/>
      <c r="F41" s="27"/>
    </row>
    <row r="42" spans="1:24" ht="15.6" x14ac:dyDescent="0.3">
      <c r="A42" s="31"/>
      <c r="B42" s="25"/>
      <c r="C42" s="43"/>
      <c r="D42" s="32"/>
      <c r="E42" s="30"/>
      <c r="F42" s="27"/>
    </row>
    <row r="43" spans="1:24" ht="15.6" x14ac:dyDescent="0.3">
      <c r="A43" s="49"/>
      <c r="B43" s="25"/>
      <c r="C43" s="43"/>
      <c r="D43" s="29"/>
      <c r="E43" s="26"/>
      <c r="F43" s="27"/>
    </row>
    <row r="44" spans="1:24" ht="15.6" x14ac:dyDescent="0.3">
      <c r="A44" s="50"/>
      <c r="B44" s="51"/>
      <c r="C44" s="43"/>
      <c r="D44" s="52"/>
      <c r="E44" s="26"/>
      <c r="F44" s="27"/>
    </row>
    <row r="45" spans="1:24" ht="15.6" x14ac:dyDescent="0.3">
      <c r="A45" s="31"/>
      <c r="B45" s="42"/>
      <c r="C45" s="28"/>
      <c r="D45" s="32"/>
      <c r="E45" s="39"/>
      <c r="F45" s="27"/>
    </row>
    <row r="46" spans="1:24" x14ac:dyDescent="0.3">
      <c r="A46" s="53"/>
      <c r="B46" s="53"/>
      <c r="C46" s="53"/>
      <c r="D46" s="53"/>
      <c r="E46" s="54"/>
      <c r="F46" s="53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2018-02-09T05:56:20Z</dcterms:modified>
</cp:coreProperties>
</file>